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merkel</author>
  </authors>
  <commentList>
    <comment ref="L12" authorId="0">
      <text>
        <r>
          <rPr>
            <b/>
            <sz val="10"/>
            <rFont val="Tahoma"/>
            <family val="0"/>
          </rPr>
          <t>merkel:</t>
        </r>
        <r>
          <rPr>
            <sz val="10"/>
            <rFont val="Tahoma"/>
            <family val="0"/>
          </rPr>
          <t xml:space="preserve">
seitheriger Prozentsatz eintragen
</t>
        </r>
      </text>
    </comment>
  </commentList>
</comments>
</file>

<file path=xl/sharedStrings.xml><?xml version="1.0" encoding="utf-8"?>
<sst xmlns="http://schemas.openxmlformats.org/spreadsheetml/2006/main" count="47" uniqueCount="35">
  <si>
    <t>Bisheriger Prozentsatz</t>
  </si>
  <si>
    <t>Stufe 1</t>
  </si>
  <si>
    <t>Stufe 2</t>
  </si>
  <si>
    <t>Stufe 3</t>
  </si>
  <si>
    <t>zuzügl. Kindergeld</t>
  </si>
  <si>
    <t>Ausgangsbetrag</t>
  </si>
  <si>
    <t>1. Alterstufe</t>
  </si>
  <si>
    <t>Künftiger Mindestunterhalt</t>
  </si>
  <si>
    <t>Neuer Prozentsatz</t>
  </si>
  <si>
    <t>abgerundet</t>
  </si>
  <si>
    <t>Gegenprobe</t>
  </si>
  <si>
    <t>abzügl. Kindergeld</t>
  </si>
  <si>
    <t>Unterhaltsbetrag</t>
  </si>
  <si>
    <t>2. Alterstufe</t>
  </si>
  <si>
    <t>3. Alterstufe</t>
  </si>
  <si>
    <t>Anmerkung:</t>
  </si>
  <si>
    <t>Kindergeld</t>
  </si>
  <si>
    <t>1. Altersstufe</t>
  </si>
  <si>
    <t>2. Altersstufe</t>
  </si>
  <si>
    <t>3. Altersstufe</t>
  </si>
  <si>
    <t>bisheriger RB</t>
  </si>
  <si>
    <t>Existenzminimum</t>
  </si>
  <si>
    <t>Zahlbetrag bisher</t>
  </si>
  <si>
    <t>geb. am:</t>
  </si>
  <si>
    <t>Monat heute</t>
  </si>
  <si>
    <t>Monat geboren</t>
  </si>
  <si>
    <t>Alter nach Alterstufe</t>
  </si>
  <si>
    <t>Unterhalt für:</t>
  </si>
  <si>
    <t>Umrechnung nach § 36 EGZPO -Ost-</t>
  </si>
  <si>
    <t>Titel:</t>
  </si>
  <si>
    <t>vom</t>
  </si>
  <si>
    <t>Urteil</t>
  </si>
  <si>
    <t>AZ:</t>
  </si>
  <si>
    <t>Urkunde</t>
  </si>
  <si>
    <t>Beschluss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</si>
</sst>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\ &quot;€&quot;"/>
    <numFmt numFmtId="167" formatCode="&quot;, den&quot;\ dd/mm/yyyy"/>
    <numFmt numFmtId="168" formatCode="&quot;, den &quot;dd/mm/yyyy"/>
    <numFmt numFmtId="169" formatCode="#,##0&quot; Jahre&quot;"/>
    <numFmt numFmtId="170" formatCode="d/m/yy"/>
    <numFmt numFmtId="171" formatCode="d/m/yy\ h:mm"/>
    <numFmt numFmtId="172" formatCode="0.0000000000"/>
    <numFmt numFmtId="173" formatCode="0.00000"/>
    <numFmt numFmtId="174" formatCode="dd/mm/yy;@"/>
    <numFmt numFmtId="175" formatCode="[$-407]dddd\,\ d\.\ mmmm\ yyyy"/>
    <numFmt numFmtId="176" formatCode="0.000%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4" fontId="3" fillId="0" borderId="0" xfId="18" applyFont="1" applyAlignment="1" applyProtection="1">
      <alignment/>
      <protection hidden="1"/>
    </xf>
    <xf numFmtId="44" fontId="3" fillId="0" borderId="0" xfId="0" applyNumberFormat="1" applyFont="1" applyBorder="1" applyAlignment="1" applyProtection="1">
      <alignment/>
      <protection hidden="1"/>
    </xf>
    <xf numFmtId="44" fontId="3" fillId="0" borderId="1" xfId="0" applyNumberFormat="1" applyFont="1" applyBorder="1" applyAlignment="1" applyProtection="1">
      <alignment/>
      <protection hidden="1"/>
    </xf>
    <xf numFmtId="44" fontId="3" fillId="0" borderId="2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0" fontId="3" fillId="0" borderId="0" xfId="2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>
      <alignment/>
      <protection hidden="1"/>
    </xf>
    <xf numFmtId="9" fontId="3" fillId="0" borderId="3" xfId="20" applyFont="1" applyFill="1" applyBorder="1" applyAlignment="1" applyProtection="1">
      <alignment/>
      <protection hidden="1"/>
    </xf>
    <xf numFmtId="9" fontId="3" fillId="0" borderId="4" xfId="20" applyFont="1" applyFill="1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0" fontId="2" fillId="3" borderId="5" xfId="0" applyFont="1" applyFill="1" applyBorder="1" applyAlignment="1" applyProtection="1">
      <alignment/>
      <protection hidden="1"/>
    </xf>
    <xf numFmtId="0" fontId="2" fillId="3" borderId="6" xfId="0" applyFont="1" applyFill="1" applyBorder="1" applyAlignment="1" applyProtection="1">
      <alignment/>
      <protection hidden="1"/>
    </xf>
    <xf numFmtId="10" fontId="3" fillId="3" borderId="6" xfId="20" applyNumberFormat="1" applyFont="1" applyFill="1" applyBorder="1" applyAlignment="1" applyProtection="1">
      <alignment/>
      <protection hidden="1"/>
    </xf>
    <xf numFmtId="165" fontId="2" fillId="3" borderId="2" xfId="0" applyNumberFormat="1" applyFont="1" applyFill="1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2" fillId="4" borderId="0" xfId="0" applyFont="1" applyFill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174" fontId="2" fillId="4" borderId="0" xfId="0" applyNumberFormat="1" applyFont="1" applyFill="1" applyAlignment="1" applyProtection="1">
      <alignment/>
      <protection hidden="1" locked="0"/>
    </xf>
    <xf numFmtId="176" fontId="3" fillId="3" borderId="6" xfId="20" applyNumberFormat="1" applyFont="1" applyFill="1" applyBorder="1" applyAlignment="1" applyProtection="1">
      <alignment/>
      <protection hidden="1"/>
    </xf>
    <xf numFmtId="10" fontId="2" fillId="4" borderId="1" xfId="2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0" fontId="2" fillId="4" borderId="0" xfId="0" applyFont="1" applyFill="1" applyBorder="1" applyAlignment="1" applyProtection="1">
      <alignment horizontal="left"/>
      <protection hidden="1" locked="0"/>
    </xf>
    <xf numFmtId="14" fontId="2" fillId="4" borderId="0" xfId="0" applyNumberFormat="1" applyFont="1" applyFill="1" applyBorder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 locked="0"/>
    </xf>
    <xf numFmtId="0" fontId="0" fillId="0" borderId="9" xfId="0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 horizontal="left"/>
      <protection hidden="1"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2">
    <dxf>
      <fill>
        <patternFill>
          <bgColor rgb="FF00FFFF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E3" sqref="E3:L3"/>
    </sheetView>
  </sheetViews>
  <sheetFormatPr defaultColWidth="11.421875" defaultRowHeight="12.75"/>
  <cols>
    <col min="1" max="2" width="15.7109375" style="3" customWidth="1"/>
    <col min="3" max="4" width="12.7109375" style="3" hidden="1" customWidth="1"/>
    <col min="5" max="5" width="12.7109375" style="3" customWidth="1"/>
    <col min="6" max="7" width="12.7109375" style="3" hidden="1" customWidth="1"/>
    <col min="8" max="8" width="12.7109375" style="3" customWidth="1"/>
    <col min="9" max="10" width="12.7109375" style="3" hidden="1" customWidth="1"/>
    <col min="11" max="11" width="15.00390625" style="3" customWidth="1"/>
    <col min="12" max="12" width="12.7109375" style="3" customWidth="1"/>
    <col min="13" max="15" width="11.421875" style="3" hidden="1" customWidth="1"/>
    <col min="16" max="16384" width="11.421875" style="3" customWidth="1"/>
  </cols>
  <sheetData>
    <row r="1" spans="1:12" ht="18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>
      <c r="A3" s="2" t="s">
        <v>27</v>
      </c>
      <c r="B3" s="2"/>
      <c r="C3" s="20"/>
      <c r="D3" s="2"/>
      <c r="E3" s="43"/>
      <c r="F3" s="43"/>
      <c r="G3" s="43"/>
      <c r="H3" s="43"/>
      <c r="I3" s="43"/>
      <c r="J3" s="43"/>
      <c r="K3" s="43"/>
      <c r="L3" s="43"/>
      <c r="N3" s="3" t="s">
        <v>24</v>
      </c>
      <c r="O3" s="3" t="s">
        <v>25</v>
      </c>
    </row>
    <row r="4" spans="1:15" s="2" customFormat="1" ht="15.75">
      <c r="A4" s="2" t="s">
        <v>23</v>
      </c>
      <c r="C4" s="19"/>
      <c r="E4" s="44">
        <v>33219</v>
      </c>
      <c r="F4" s="44"/>
      <c r="G4" s="44"/>
      <c r="H4" s="44"/>
      <c r="K4" s="12"/>
      <c r="L4" s="25"/>
      <c r="N4" s="2">
        <f ca="1">MONTH(TODAY())</f>
        <v>1</v>
      </c>
      <c r="O4" s="2">
        <f>MONTH(E4)</f>
        <v>12</v>
      </c>
    </row>
    <row r="5" spans="2:4" ht="12.75" hidden="1">
      <c r="B5" s="3" t="s">
        <v>20</v>
      </c>
      <c r="C5" s="3" t="s">
        <v>16</v>
      </c>
      <c r="D5" s="3" t="s">
        <v>21</v>
      </c>
    </row>
    <row r="6" spans="1:4" ht="12.75" hidden="1">
      <c r="A6" s="3" t="s">
        <v>17</v>
      </c>
      <c r="B6" s="3">
        <v>186</v>
      </c>
      <c r="C6" s="3">
        <v>77</v>
      </c>
      <c r="D6" s="3">
        <v>175</v>
      </c>
    </row>
    <row r="7" spans="1:4" ht="12.75" hidden="1">
      <c r="A7" s="3" t="s">
        <v>18</v>
      </c>
      <c r="B7" s="3">
        <v>226</v>
      </c>
      <c r="C7" s="3">
        <v>77</v>
      </c>
      <c r="D7" s="3">
        <v>229</v>
      </c>
    </row>
    <row r="8" spans="1:4" ht="12.75" hidden="1">
      <c r="A8" s="3" t="s">
        <v>19</v>
      </c>
      <c r="B8" s="3">
        <v>267</v>
      </c>
      <c r="C8" s="3">
        <v>77</v>
      </c>
      <c r="D8" s="3">
        <v>284</v>
      </c>
    </row>
    <row r="9" ht="12.75">
      <c r="F9" s="3" t="s">
        <v>33</v>
      </c>
    </row>
    <row r="10" spans="1:12" ht="15.75">
      <c r="A10" s="2" t="s">
        <v>29</v>
      </c>
      <c r="B10" s="37"/>
      <c r="C10" s="2"/>
      <c r="D10" s="2"/>
      <c r="E10" s="2" t="s">
        <v>30</v>
      </c>
      <c r="F10" s="38" t="s">
        <v>31</v>
      </c>
      <c r="G10" s="2"/>
      <c r="H10" s="39"/>
      <c r="I10" s="2"/>
      <c r="J10" s="2"/>
      <c r="K10" s="2" t="s">
        <v>32</v>
      </c>
      <c r="L10" s="37"/>
    </row>
    <row r="11" ht="13.5" thickBot="1">
      <c r="F11" s="3" t="s">
        <v>34</v>
      </c>
    </row>
    <row r="12" spans="1:12" ht="16.5" thickBot="1">
      <c r="A12" s="26" t="s">
        <v>0</v>
      </c>
      <c r="B12" s="27"/>
      <c r="C12" s="28"/>
      <c r="D12" s="28"/>
      <c r="E12" s="28" t="s">
        <v>1</v>
      </c>
      <c r="F12" s="28"/>
      <c r="G12" s="28"/>
      <c r="H12" s="28" t="s">
        <v>2</v>
      </c>
      <c r="I12" s="29"/>
      <c r="J12" s="29"/>
      <c r="K12" s="30" t="s">
        <v>3</v>
      </c>
      <c r="L12" s="41">
        <v>1.35</v>
      </c>
    </row>
    <row r="13" spans="1:14" ht="15">
      <c r="A13" s="4" t="s">
        <v>22</v>
      </c>
      <c r="B13" s="4"/>
      <c r="C13" s="5">
        <f>ROUNDUP($B$6*$L$12,0)</f>
        <v>252</v>
      </c>
      <c r="D13" s="5">
        <f>C13-E13</f>
        <v>77</v>
      </c>
      <c r="E13" s="5">
        <f>IF($L$12&gt;135%,C13-$C$6,IF(C13&lt;$D$6,C13,IF(OR(C13-$C$6&lt;$D$6,C13-$C$6=$D$6),$D$6,$D$6)))</f>
        <v>175</v>
      </c>
      <c r="F13" s="5">
        <f>ROUNDUP($B$7*$L$12,0)</f>
        <v>306</v>
      </c>
      <c r="G13" s="5">
        <f>F13-H13</f>
        <v>77</v>
      </c>
      <c r="H13" s="5">
        <f>IF($L$12&gt;135%,F13-$C$7,IF(F13&lt;$D$7,F13,IF(OR(F13-$C$7&lt;$D$7,F13-$C$7=$D$7),$D$7,$D$7)))</f>
        <v>229</v>
      </c>
      <c r="I13" s="5">
        <f>ROUNDUP($B$8*$L$12,0)</f>
        <v>361</v>
      </c>
      <c r="J13" s="5">
        <f>I13-K13</f>
        <v>77</v>
      </c>
      <c r="K13" s="5">
        <f>IF($L$12&gt;135%,I13-$C$8,IF(I13&lt;$D$8,I13,IF(OR(I13-$C$8&lt;$D$8,I13-$C$8=$D$8),$D$8,$D$8)))</f>
        <v>284</v>
      </c>
      <c r="L13" s="4"/>
      <c r="N13" s="3" t="s">
        <v>26</v>
      </c>
    </row>
    <row r="14" spans="1:14" ht="15.75">
      <c r="A14" s="4" t="s">
        <v>4</v>
      </c>
      <c r="B14" s="4"/>
      <c r="C14" s="5"/>
      <c r="D14" s="5"/>
      <c r="E14" s="5">
        <v>77</v>
      </c>
      <c r="F14" s="5"/>
      <c r="G14" s="5"/>
      <c r="H14" s="5">
        <v>77</v>
      </c>
      <c r="I14" s="5"/>
      <c r="J14" s="5"/>
      <c r="K14" s="5">
        <v>77</v>
      </c>
      <c r="L14" s="4"/>
      <c r="N14" s="24">
        <f ca="1">IF(MONTH(TODAY())&lt;MONTH(E4),YEAR(TODAY())-YEAR(E4)-1,YEAR(TODAY())-YEAR(E4))</f>
        <v>17</v>
      </c>
    </row>
    <row r="15" spans="1:12" ht="15.75" thickBot="1">
      <c r="A15" s="4"/>
      <c r="B15" s="4"/>
      <c r="C15" s="5"/>
      <c r="D15" s="5"/>
      <c r="E15" s="5"/>
      <c r="F15" s="5"/>
      <c r="G15" s="5"/>
      <c r="H15" s="5"/>
      <c r="I15" s="5"/>
      <c r="J15" s="5"/>
      <c r="K15" s="4"/>
      <c r="L15" s="4"/>
    </row>
    <row r="16" spans="1:12" ht="15.75" thickBot="1">
      <c r="A16" s="4" t="s">
        <v>5</v>
      </c>
      <c r="B16" s="4"/>
      <c r="C16" s="6"/>
      <c r="D16" s="6"/>
      <c r="E16" s="7">
        <f>SUM(E13:E14)</f>
        <v>252</v>
      </c>
      <c r="F16" s="8"/>
      <c r="G16" s="8"/>
      <c r="H16" s="7">
        <f>SUM(H13:H14)</f>
        <v>306</v>
      </c>
      <c r="I16" s="7"/>
      <c r="J16" s="7"/>
      <c r="K16" s="7">
        <f>SUM(K13:K14)</f>
        <v>361</v>
      </c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6.5" thickBot="1">
      <c r="A19" s="9" t="s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2" t="s">
        <v>7</v>
      </c>
      <c r="B21" s="2"/>
      <c r="C21" s="11"/>
      <c r="D21" s="11"/>
      <c r="E21" s="11">
        <v>279</v>
      </c>
      <c r="F21" s="11"/>
      <c r="G21" s="11"/>
      <c r="H21" s="11"/>
      <c r="I21" s="11"/>
      <c r="J21" s="11"/>
      <c r="K21" s="4"/>
      <c r="L21" s="4"/>
    </row>
    <row r="22" ht="13.5" thickBot="1"/>
    <row r="23" spans="1:12" ht="16.5" thickBot="1">
      <c r="A23" s="32" t="s">
        <v>8</v>
      </c>
      <c r="B23" s="33"/>
      <c r="C23" s="34"/>
      <c r="D23" s="34"/>
      <c r="E23" s="40">
        <f>$E$16/$E$21</f>
        <v>0.9032258064516129</v>
      </c>
      <c r="F23" s="34"/>
      <c r="G23" s="34"/>
      <c r="H23" s="34"/>
      <c r="I23" s="34"/>
      <c r="J23" s="34"/>
      <c r="K23" s="32" t="s">
        <v>9</v>
      </c>
      <c r="L23" s="35">
        <f>ROUNDDOWN(E23,3)</f>
        <v>0.903</v>
      </c>
    </row>
    <row r="24" spans="1:12" ht="15.75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2"/>
      <c r="L24" s="14"/>
    </row>
    <row r="26" spans="1:7" ht="12.75">
      <c r="A26" s="3" t="s">
        <v>10</v>
      </c>
      <c r="B26" s="15">
        <f>E21*E23</f>
        <v>252</v>
      </c>
      <c r="C26" s="16"/>
      <c r="D26" s="16"/>
      <c r="E26" s="16">
        <f>L23</f>
        <v>0.903</v>
      </c>
      <c r="F26" s="16"/>
      <c r="G26" s="16"/>
    </row>
    <row r="27" spans="1:2" ht="13.5" thickBot="1">
      <c r="A27" s="3" t="s">
        <v>11</v>
      </c>
      <c r="B27" s="3">
        <v>-77</v>
      </c>
    </row>
    <row r="28" spans="1:2" ht="13.5" thickBot="1">
      <c r="A28" s="3" t="s">
        <v>12</v>
      </c>
      <c r="B28" s="17">
        <f>SUM(B26:B27)</f>
        <v>175</v>
      </c>
    </row>
    <row r="30" ht="13.5" thickBot="1"/>
    <row r="31" spans="1:12" ht="16.5" thickBot="1">
      <c r="A31" s="9" t="s">
        <v>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>
      <c r="A33" s="2" t="s">
        <v>7</v>
      </c>
      <c r="B33" s="2"/>
      <c r="C33" s="11"/>
      <c r="D33" s="11"/>
      <c r="E33" s="11">
        <v>322</v>
      </c>
      <c r="F33" s="11"/>
      <c r="G33" s="11"/>
      <c r="H33" s="11"/>
      <c r="I33" s="11"/>
      <c r="J33" s="11"/>
      <c r="K33" s="4"/>
      <c r="L33" s="4"/>
    </row>
    <row r="34" ht="13.5" thickBot="1"/>
    <row r="35" spans="1:12" ht="16.5" thickBot="1">
      <c r="A35" s="32" t="s">
        <v>8</v>
      </c>
      <c r="B35" s="33"/>
      <c r="C35" s="34"/>
      <c r="D35" s="34"/>
      <c r="E35" s="40">
        <f>$H$16/$E$33</f>
        <v>0.9503105590062112</v>
      </c>
      <c r="F35" s="34"/>
      <c r="G35" s="34"/>
      <c r="H35" s="34"/>
      <c r="I35" s="34"/>
      <c r="J35" s="34"/>
      <c r="K35" s="32" t="s">
        <v>9</v>
      </c>
      <c r="L35" s="35">
        <f>ROUNDDOWN(E35,3)</f>
        <v>0.95</v>
      </c>
    </row>
    <row r="37" spans="1:7" ht="12.75">
      <c r="A37" s="3" t="s">
        <v>10</v>
      </c>
      <c r="B37" s="15">
        <f>E33*E35</f>
        <v>306</v>
      </c>
      <c r="C37" s="16"/>
      <c r="D37" s="16"/>
      <c r="E37" s="16">
        <f>L35</f>
        <v>0.95</v>
      </c>
      <c r="F37" s="16"/>
      <c r="G37" s="16"/>
    </row>
    <row r="38" spans="1:2" ht="13.5" thickBot="1">
      <c r="A38" s="3" t="s">
        <v>11</v>
      </c>
      <c r="B38" s="3">
        <v>-77</v>
      </c>
    </row>
    <row r="39" spans="1:2" ht="13.5" thickBot="1">
      <c r="A39" s="3" t="s">
        <v>12</v>
      </c>
      <c r="B39" s="17">
        <f>SUM(B37:B38)</f>
        <v>229</v>
      </c>
    </row>
    <row r="40" ht="12.75">
      <c r="B40" s="18"/>
    </row>
    <row r="41" ht="13.5" thickBot="1"/>
    <row r="42" spans="1:12" ht="16.5" thickBot="1">
      <c r="A42" s="9" t="s">
        <v>14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.75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.75">
      <c r="A44" s="2" t="s">
        <v>7</v>
      </c>
      <c r="B44" s="2"/>
      <c r="C44" s="11"/>
      <c r="D44" s="11"/>
      <c r="E44" s="11">
        <v>365</v>
      </c>
      <c r="F44" s="11"/>
      <c r="G44" s="11"/>
      <c r="H44" s="11"/>
      <c r="I44" s="11"/>
      <c r="J44" s="11"/>
      <c r="K44" s="4"/>
      <c r="L44" s="4"/>
    </row>
    <row r="45" ht="13.5" thickBot="1"/>
    <row r="46" spans="1:12" ht="16.5" thickBot="1">
      <c r="A46" s="32" t="s">
        <v>8</v>
      </c>
      <c r="B46" s="33"/>
      <c r="C46" s="34"/>
      <c r="D46" s="34"/>
      <c r="E46" s="40">
        <f>$K$16/$E$44</f>
        <v>0.989041095890411</v>
      </c>
      <c r="F46" s="34"/>
      <c r="G46" s="34"/>
      <c r="H46" s="34"/>
      <c r="I46" s="34"/>
      <c r="J46" s="34"/>
      <c r="K46" s="32" t="s">
        <v>9</v>
      </c>
      <c r="L46" s="35">
        <f>ROUNDDOWN(E46,3)</f>
        <v>0.989</v>
      </c>
    </row>
    <row r="48" spans="1:7" ht="12.75">
      <c r="A48" s="3" t="s">
        <v>10</v>
      </c>
      <c r="B48" s="15">
        <f>E44*E46</f>
        <v>361</v>
      </c>
      <c r="C48" s="16"/>
      <c r="D48" s="16"/>
      <c r="E48" s="16">
        <f>L46</f>
        <v>0.989</v>
      </c>
      <c r="F48" s="16"/>
      <c r="G48" s="16"/>
    </row>
    <row r="49" spans="1:2" ht="13.5" thickBot="1">
      <c r="A49" s="3" t="s">
        <v>11</v>
      </c>
      <c r="B49" s="3">
        <v>-77</v>
      </c>
    </row>
    <row r="50" spans="1:2" ht="13.5" thickBot="1">
      <c r="A50" s="3" t="s">
        <v>12</v>
      </c>
      <c r="B50" s="17">
        <f>SUM(B48:B49)</f>
        <v>284</v>
      </c>
    </row>
    <row r="52" spans="1:12" ht="15.75">
      <c r="A52" s="45">
        <f>IF($N$14&gt;=18,"V O L L J Ä H R I G ! ! !","")</f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4" spans="1:12" ht="12.75">
      <c r="A54" s="36" t="s">
        <v>15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1:12" ht="12.7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1:12" ht="12.7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12.7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1:12" ht="12.7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</row>
    <row r="59" spans="5:12" ht="12.75">
      <c r="E59" s="42"/>
      <c r="F59" s="42"/>
      <c r="G59" s="42"/>
      <c r="H59" s="42"/>
      <c r="L59" s="31">
        <f ca="1">TODAY()</f>
        <v>39463</v>
      </c>
    </row>
    <row r="62" ht="12.75">
      <c r="K62" s="21"/>
    </row>
    <row r="64" spans="5:8" ht="12.75">
      <c r="E64" s="23"/>
      <c r="H64" s="22"/>
    </row>
  </sheetData>
  <sheetProtection password="C628" sheet="1" objects="1" scenarios="1"/>
  <mergeCells count="9">
    <mergeCell ref="E59:H59"/>
    <mergeCell ref="E3:L3"/>
    <mergeCell ref="E4:H4"/>
    <mergeCell ref="A52:L52"/>
    <mergeCell ref="B54:L54"/>
    <mergeCell ref="A55:L55"/>
    <mergeCell ref="A56:L56"/>
    <mergeCell ref="A57:L57"/>
    <mergeCell ref="A58:L58"/>
  </mergeCells>
  <conditionalFormatting sqref="A46:L46">
    <cfRule type="expression" priority="1" dxfId="0" stopIfTrue="1">
      <formula>AND($N14&gt;=12,$N$14&lt;18)</formula>
    </cfRule>
  </conditionalFormatting>
  <conditionalFormatting sqref="A52:L52">
    <cfRule type="cellIs" priority="2" dxfId="1" operator="notEqual" stopIfTrue="1">
      <formula>""</formula>
    </cfRule>
  </conditionalFormatting>
  <conditionalFormatting sqref="A19 A23:L23">
    <cfRule type="expression" priority="3" dxfId="0" stopIfTrue="1">
      <formula>$N$14&lt;6</formula>
    </cfRule>
  </conditionalFormatting>
  <conditionalFormatting sqref="A31 A35:L35">
    <cfRule type="expression" priority="4" dxfId="0" stopIfTrue="1">
      <formula>AND($N$14&gt;=6,$N$14&lt;12)</formula>
    </cfRule>
  </conditionalFormatting>
  <conditionalFormatting sqref="A42">
    <cfRule type="expression" priority="5" dxfId="0" stopIfTrue="1">
      <formula>AND($N$14&gt;=12,$N$14&lt;18)</formula>
    </cfRule>
  </conditionalFormatting>
  <dataValidations count="1">
    <dataValidation type="list" allowBlank="1" showInputMessage="1" showErrorMessage="1" sqref="B10">
      <formula1>$F$9:$F$12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Lörrach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wenkka</dc:creator>
  <cp:keywords/>
  <dc:description/>
  <cp:lastModifiedBy>mauthe</cp:lastModifiedBy>
  <cp:lastPrinted>2008-01-08T09:23:41Z</cp:lastPrinted>
  <dcterms:created xsi:type="dcterms:W3CDTF">2006-10-18T06:51:48Z</dcterms:created>
  <dcterms:modified xsi:type="dcterms:W3CDTF">2008-01-16T06:26:29Z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